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disb\Downloads\"/>
    </mc:Choice>
  </mc:AlternateContent>
  <xr:revisionPtr revIDLastSave="0" documentId="8_{17326345-AB48-4853-A112-5C5BD158219A}" xr6:coauthVersionLast="47" xr6:coauthVersionMax="47" xr10:uidLastSave="{00000000-0000-0000-0000-000000000000}"/>
  <bookViews>
    <workbookView xWindow="-120" yWindow="-120" windowWidth="38640" windowHeight="21120" activeTab="1" xr2:uid="{7DD0AED9-E055-4A0E-8346-0493A5B8D7BD}"/>
  </bookViews>
  <sheets>
    <sheet name="Finnland" sheetId="1" r:id="rId1"/>
    <sheet name="Svíþjóð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3" i="1"/>
  <c r="E12" i="1"/>
  <c r="E11" i="1"/>
  <c r="E10" i="1"/>
  <c r="E8" i="1"/>
  <c r="G22" i="2"/>
  <c r="G21" i="2"/>
  <c r="G20" i="2"/>
  <c r="G19" i="2"/>
  <c r="G12" i="2"/>
  <c r="G11" i="2"/>
  <c r="G10" i="2"/>
  <c r="G9" i="2"/>
</calcChain>
</file>

<file path=xl/sharedStrings.xml><?xml version="1.0" encoding="utf-8"?>
<sst xmlns="http://schemas.openxmlformats.org/spreadsheetml/2006/main" count="62" uniqueCount="51">
  <si>
    <t>Útreikningur á heildsöluverði í Finnlandi</t>
  </si>
  <si>
    <t>Setja hér inn</t>
  </si>
  <si>
    <t>AIP bil</t>
  </si>
  <si>
    <t>AUP bil</t>
  </si>
  <si>
    <t>0-7,49</t>
  </si>
  <si>
    <t>0-11,70</t>
  </si>
  <si>
    <t>7,50-39,99</t>
  </si>
  <si>
    <t>11,71-50,95</t>
  </si>
  <si>
    <t>50,96-141,80</t>
  </si>
  <si>
    <t>141,81-521,30</t>
  </si>
  <si>
    <t>521,31-1.852,30</t>
  </si>
  <si>
    <t>&gt;1500</t>
  </si>
  <si>
    <t>&gt;1852,31</t>
  </si>
  <si>
    <t>Útreikningur á heildsöluverði í Svíþjóð</t>
  </si>
  <si>
    <t>A. Þessi reikniregla er fyrir frumlyf og lyf sem ekki teljast útskiftanleg í apóteki.</t>
  </si>
  <si>
    <t>Reikniformúla</t>
  </si>
  <si>
    <t>AIP BIL</t>
  </si>
  <si>
    <t>AUP-bil</t>
  </si>
  <si>
    <t>AIP*1,105+40</t>
  </si>
  <si>
    <t>&lt;75</t>
  </si>
  <si>
    <t>0-122,9</t>
  </si>
  <si>
    <t>AIP x 1,035 + 45,25</t>
  </si>
  <si>
    <t>&gt;75 - 300</t>
  </si>
  <si>
    <t>123-355,7</t>
  </si>
  <si>
    <t>&gt;300 - 50.000</t>
  </si>
  <si>
    <t>355,7-51.298,3</t>
  </si>
  <si>
    <t>AIP + 1 300</t>
  </si>
  <si>
    <t>&gt;50.000</t>
  </si>
  <si>
    <t>yfir 51.300</t>
  </si>
  <si>
    <t>B. Þessi reikniregla er fyrir samheitalyf og lyf sem eru útskiftanleg í apóteki.</t>
  </si>
  <si>
    <t>AIP x 1,105 + 40,00 + 13</t>
  </si>
  <si>
    <t>0-135,9</t>
  </si>
  <si>
    <t>AIP x 1,035 + 45,25 + 13</t>
  </si>
  <si>
    <t>135,9-368,7</t>
  </si>
  <si>
    <t>AIP x 1,025 + 48,25 + 13</t>
  </si>
  <si>
    <t>368,7+51.311,2</t>
  </si>
  <si>
    <t>AIP + 1300 + 13</t>
  </si>
  <si>
    <t>yfir 51.313</t>
  </si>
  <si>
    <t>40,00-119,99</t>
  </si>
  <si>
    <t>120,00-499,99</t>
  </si>
  <si>
    <t>500,00-1.499,99</t>
  </si>
  <si>
    <t xml:space="preserve">Formúlan: ((Smásöluverð, 10% VSK tekinn af) drögum svo fasta krónutölu álagningu frá (í EUR)) deilum svo með margföldunarstuðlinum fyrir smásöluverðið. </t>
  </si>
  <si>
    <t>Uppfært 4.6.2026</t>
  </si>
  <si>
    <t>Breyting AUP í AIP</t>
  </si>
  <si>
    <t>Uppfært 19.6.2024</t>
  </si>
  <si>
    <t>Setja hér AUP í SEK</t>
  </si>
  <si>
    <t>AUP í Finnlandi í EUR m. VSK</t>
  </si>
  <si>
    <r>
      <rPr>
        <b/>
        <sz val="11"/>
        <color theme="1"/>
        <rFont val="Arial"/>
        <family val="2"/>
      </rPr>
      <t>VSK:</t>
    </r>
    <r>
      <rPr>
        <sz val="11"/>
        <color theme="1"/>
        <rFont val="Arial"/>
        <family val="2"/>
      </rPr>
      <t xml:space="preserve"> Virðisaukaskattur á lyfseðilskyld lyf í Finnlandi 10%</t>
    </r>
  </si>
  <si>
    <r>
      <rPr>
        <b/>
        <sz val="11"/>
        <rFont val="Arial"/>
        <family val="2"/>
      </rPr>
      <t>Heimild</t>
    </r>
    <r>
      <rPr>
        <sz val="11"/>
        <rFont val="Arial"/>
        <family val="2"/>
      </rPr>
      <t>: https://www.finlex.fi/en/legislation/2013/713#sec_1</t>
    </r>
  </si>
  <si>
    <r>
      <rPr>
        <b/>
        <sz val="11"/>
        <color theme="1"/>
        <rFont val="Arial"/>
        <family val="2"/>
      </rPr>
      <t>VSK:</t>
    </r>
    <r>
      <rPr>
        <sz val="11"/>
        <color theme="1"/>
        <rFont val="Arial"/>
        <family val="2"/>
      </rPr>
      <t xml:space="preserve"> Virðisaukaskattur á lyfseðilskyld lyf í Svíþjóð 0%</t>
    </r>
  </si>
  <si>
    <r>
      <t xml:space="preserve">Heimild: </t>
    </r>
    <r>
      <rPr>
        <sz val="11"/>
        <rFont val="Arial"/>
        <family val="2"/>
      </rPr>
      <t>https://www.tlv.se/apotek/handelsmarginalen.html?open.12_2d24f53418120eae3ff19aa6=true&amp;utm_source=chatgpt.com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</si>
</sst>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"/>
  </numFmts>
  <fonts count="11" x14ac:knownFonts="1"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color theme="4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1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4" fillId="0" borderId="0"/>
  </cellStyleXfs>
  <cellXfs count="42">
    <xf numFmtId="0" fontId="0" fillId="0" borderId="0" xfId="0"/>
    <xf numFmtId="3" fontId="0" fillId="0" borderId="0" xfId="0" applyNumberFormat="1"/>
    <xf numFmtId="0" fontId="1" fillId="0" borderId="0" xfId="0" applyFont="1"/>
    <xf numFmtId="0" fontId="5" fillId="0" borderId="0" xfId="0" applyFont="1"/>
    <xf numFmtId="165" fontId="0" fillId="0" borderId="0" xfId="0" applyNumberFormat="1"/>
    <xf numFmtId="0" fontId="6" fillId="0" borderId="0" xfId="1"/>
    <xf numFmtId="0" fontId="3" fillId="0" borderId="1" xfId="0" applyFont="1" applyBorder="1"/>
    <xf numFmtId="3" fontId="5" fillId="0" borderId="1" xfId="0" applyNumberFormat="1" applyFont="1" applyBorder="1"/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" fontId="5" fillId="2" borderId="3" xfId="2" applyNumberFormat="1" applyFont="1" applyFill="1" applyBorder="1" applyAlignment="1">
      <alignment horizontal="center"/>
    </xf>
    <xf numFmtId="4" fontId="5" fillId="2" borderId="2" xfId="2" applyNumberFormat="1" applyFont="1" applyFill="1" applyBorder="1" applyAlignment="1">
      <alignment horizontal="center"/>
    </xf>
    <xf numFmtId="2" fontId="3" fillId="2" borderId="2" xfId="2" applyNumberFormat="1" applyFont="1" applyFill="1" applyBorder="1" applyAlignment="1">
      <alignment horizontal="center"/>
    </xf>
    <xf numFmtId="14" fontId="0" fillId="0" borderId="0" xfId="0" applyNumberFormat="1" applyFont="1" applyAlignment="1">
      <alignment horizontal="left"/>
    </xf>
    <xf numFmtId="14" fontId="0" fillId="0" borderId="0" xfId="0" applyNumberFormat="1" applyFont="1"/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4" xfId="0" applyFont="1" applyFill="1" applyBorder="1"/>
    <xf numFmtId="0" fontId="5" fillId="3" borderId="5" xfId="0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1" applyFont="1"/>
    <xf numFmtId="0" fontId="3" fillId="0" borderId="0" xfId="1" applyFont="1"/>
  </cellXfs>
  <cellStyles count="3">
    <cellStyle name="Hyperlink" xfId="1" builtinId="8"/>
    <cellStyle name="Normal" xfId="0" builtinId="0"/>
    <cellStyle name="Normal 4 2 2 2" xfId="2" xr:uid="{C695B259-951A-4C35-A305-6A21A80B9CC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E6EF3-CCE2-4FC0-A6CA-9A6FB239526F}">
  <dimension ref="B2:G15"/>
  <sheetViews>
    <sheetView showGridLines="0" zoomScaleNormal="100" workbookViewId="0">
      <selection activeCell="G26" sqref="G26"/>
    </sheetView>
  </sheetViews>
  <sheetFormatPr defaultRowHeight="14.25" x14ac:dyDescent="0.2"/>
  <cols>
    <col min="2" max="2" width="17.25" customWidth="1"/>
    <col min="3" max="3" width="16.25" customWidth="1"/>
    <col min="4" max="4" width="28.5" customWidth="1"/>
    <col min="5" max="5" width="22.5" bestFit="1" customWidth="1"/>
    <col min="6" max="6" width="15.625" customWidth="1"/>
    <col min="7" max="7" width="130" customWidth="1"/>
  </cols>
  <sheetData>
    <row r="2" spans="2:7" ht="15.75" x14ac:dyDescent="0.25">
      <c r="B2" s="21" t="s">
        <v>0</v>
      </c>
      <c r="G2" s="5"/>
    </row>
    <row r="3" spans="2:7" ht="15" x14ac:dyDescent="0.25">
      <c r="B3" s="40" t="s">
        <v>48</v>
      </c>
    </row>
    <row r="4" spans="2:7" ht="15" x14ac:dyDescent="0.25">
      <c r="B4" t="s">
        <v>47</v>
      </c>
      <c r="G4" s="5"/>
    </row>
    <row r="5" spans="2:7" x14ac:dyDescent="0.2">
      <c r="B5" s="2"/>
      <c r="C5" s="1"/>
      <c r="E5" s="1"/>
    </row>
    <row r="6" spans="2:7" ht="15" x14ac:dyDescent="0.25">
      <c r="B6" s="6"/>
      <c r="C6" s="7"/>
      <c r="D6" s="39" t="s">
        <v>1</v>
      </c>
      <c r="E6" s="35"/>
    </row>
    <row r="7" spans="2:7" ht="15" x14ac:dyDescent="0.25">
      <c r="B7" s="8" t="s">
        <v>2</v>
      </c>
      <c r="C7" s="9" t="s">
        <v>3</v>
      </c>
      <c r="D7" s="15" t="s">
        <v>46</v>
      </c>
      <c r="E7" s="36" t="s">
        <v>43</v>
      </c>
    </row>
    <row r="8" spans="2:7" ht="15" x14ac:dyDescent="0.25">
      <c r="B8" s="10" t="s">
        <v>4</v>
      </c>
      <c r="C8" s="11" t="s">
        <v>5</v>
      </c>
      <c r="D8" s="16">
        <v>5</v>
      </c>
      <c r="E8" s="37">
        <f>(((D8/1.1))/1.4)</f>
        <v>3.2467532467532467</v>
      </c>
      <c r="G8" t="s">
        <v>41</v>
      </c>
    </row>
    <row r="9" spans="2:7" ht="15" x14ac:dyDescent="0.25">
      <c r="B9" s="12" t="s">
        <v>6</v>
      </c>
      <c r="C9" s="13" t="s">
        <v>7</v>
      </c>
      <c r="D9" s="17">
        <v>40</v>
      </c>
      <c r="E9" s="38">
        <f>(((D9/1.1)-0.52)/1.33)</f>
        <v>26.950102529049889</v>
      </c>
    </row>
    <row r="10" spans="2:7" ht="15" x14ac:dyDescent="0.25">
      <c r="B10" s="12" t="s">
        <v>38</v>
      </c>
      <c r="C10" s="13" t="s">
        <v>8</v>
      </c>
      <c r="D10" s="18">
        <v>130</v>
      </c>
      <c r="E10" s="38">
        <f>(((D10/1.1)-5.72)/1.2)</f>
        <v>93.718181818181819</v>
      </c>
    </row>
    <row r="11" spans="2:7" ht="15" x14ac:dyDescent="0.25">
      <c r="B11" s="12" t="s">
        <v>39</v>
      </c>
      <c r="C11" s="13" t="s">
        <v>9</v>
      </c>
      <c r="D11" s="18">
        <v>145</v>
      </c>
      <c r="E11" s="38">
        <f>(((D11/1.1)-14.12)/1.13)</f>
        <v>104.15768302493966</v>
      </c>
    </row>
    <row r="12" spans="2:7" ht="15" x14ac:dyDescent="0.25">
      <c r="B12" s="12" t="s">
        <v>40</v>
      </c>
      <c r="C12" s="13" t="s">
        <v>10</v>
      </c>
      <c r="D12" s="18">
        <v>1500</v>
      </c>
      <c r="E12" s="38">
        <f>(((D12/1.1)-39.12)/1.08)</f>
        <v>1226.4040404040404</v>
      </c>
    </row>
    <row r="13" spans="2:7" ht="15" x14ac:dyDescent="0.25">
      <c r="B13" s="12" t="s">
        <v>11</v>
      </c>
      <c r="C13" s="14" t="s">
        <v>12</v>
      </c>
      <c r="D13" s="18">
        <v>3000</v>
      </c>
      <c r="E13" s="38">
        <f>(((D13/1.1)-159.12)/1)</f>
        <v>2568.1527272727271</v>
      </c>
    </row>
    <row r="15" spans="2:7" x14ac:dyDescent="0.2">
      <c r="B15" s="19" t="s">
        <v>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CA079-EFA5-4A72-A6DA-E510A0E7F0F8}">
  <dimension ref="B2:G25"/>
  <sheetViews>
    <sheetView showGridLines="0" tabSelected="1" workbookViewId="0">
      <selection activeCell="M18" sqref="M18"/>
    </sheetView>
  </sheetViews>
  <sheetFormatPr defaultRowHeight="14.25" x14ac:dyDescent="0.2"/>
  <cols>
    <col min="3" max="3" width="21.25" customWidth="1"/>
    <col min="4" max="4" width="15.375" customWidth="1"/>
    <col min="5" max="5" width="13.625" customWidth="1"/>
    <col min="6" max="6" width="19.875" customWidth="1"/>
    <col min="7" max="7" width="18" customWidth="1"/>
  </cols>
  <sheetData>
    <row r="2" spans="2:7" ht="15.75" x14ac:dyDescent="0.25">
      <c r="B2" s="21" t="s">
        <v>13</v>
      </c>
      <c r="C2" s="22"/>
      <c r="D2" s="23"/>
    </row>
    <row r="3" spans="2:7" ht="15" x14ac:dyDescent="0.25">
      <c r="B3" s="41" t="s">
        <v>50</v>
      </c>
      <c r="C3" s="5"/>
    </row>
    <row r="4" spans="2:7" ht="15" x14ac:dyDescent="0.25">
      <c r="B4" t="s">
        <v>49</v>
      </c>
    </row>
    <row r="6" spans="2:7" s="3" customFormat="1" ht="15" x14ac:dyDescent="0.25">
      <c r="B6" s="24" t="s">
        <v>14</v>
      </c>
      <c r="C6" s="24"/>
      <c r="D6" s="24"/>
    </row>
    <row r="7" spans="2:7" s="3" customFormat="1" ht="15" x14ac:dyDescent="0.25"/>
    <row r="8" spans="2:7" s="3" customFormat="1" ht="15" x14ac:dyDescent="0.25">
      <c r="C8" s="25" t="s">
        <v>15</v>
      </c>
      <c r="D8" s="26" t="s">
        <v>16</v>
      </c>
      <c r="E8" s="26" t="s">
        <v>17</v>
      </c>
      <c r="F8" s="27" t="s">
        <v>45</v>
      </c>
      <c r="G8" s="28" t="s">
        <v>43</v>
      </c>
    </row>
    <row r="9" spans="2:7" ht="15" x14ac:dyDescent="0.25">
      <c r="C9" s="29" t="s">
        <v>18</v>
      </c>
      <c r="D9" s="12" t="s">
        <v>19</v>
      </c>
      <c r="E9" s="29" t="s">
        <v>20</v>
      </c>
      <c r="F9" s="30">
        <v>122.9</v>
      </c>
      <c r="G9" s="31">
        <f>(F9-40)/1.105</f>
        <v>75.022624434389144</v>
      </c>
    </row>
    <row r="10" spans="2:7" ht="15" x14ac:dyDescent="0.25">
      <c r="C10" s="29" t="s">
        <v>21</v>
      </c>
      <c r="D10" s="12" t="s">
        <v>22</v>
      </c>
      <c r="E10" s="29" t="s">
        <v>23</v>
      </c>
      <c r="F10" s="30">
        <v>355.7</v>
      </c>
      <c r="G10" s="31">
        <f>(F10-45.25)/1.035</f>
        <v>299.95169082125602</v>
      </c>
    </row>
    <row r="11" spans="2:7" ht="15" x14ac:dyDescent="0.25">
      <c r="C11" s="29" t="s">
        <v>21</v>
      </c>
      <c r="D11" s="12" t="s">
        <v>24</v>
      </c>
      <c r="E11" s="29" t="s">
        <v>25</v>
      </c>
      <c r="F11" s="30">
        <v>51298.3</v>
      </c>
      <c r="G11" s="31">
        <f>(F11-48.25)/1.025</f>
        <v>50000.048780487814</v>
      </c>
    </row>
    <row r="12" spans="2:7" ht="15" x14ac:dyDescent="0.25">
      <c r="C12" s="29" t="s">
        <v>26</v>
      </c>
      <c r="D12" s="12" t="s">
        <v>27</v>
      </c>
      <c r="E12" s="29" t="s">
        <v>28</v>
      </c>
      <c r="F12" s="30">
        <v>51300</v>
      </c>
      <c r="G12" s="31">
        <f>F12-1300</f>
        <v>50000</v>
      </c>
    </row>
    <row r="13" spans="2:7" x14ac:dyDescent="0.2">
      <c r="C13" s="32"/>
      <c r="D13" s="32"/>
      <c r="E13" s="32"/>
      <c r="F13" s="32"/>
      <c r="G13" s="32"/>
    </row>
    <row r="14" spans="2:7" x14ac:dyDescent="0.2">
      <c r="C14" s="32"/>
      <c r="D14" s="32"/>
      <c r="E14" s="32"/>
      <c r="F14" s="32"/>
      <c r="G14" s="32"/>
    </row>
    <row r="15" spans="2:7" x14ac:dyDescent="0.2">
      <c r="C15" s="32"/>
      <c r="D15" s="32"/>
      <c r="E15" s="32"/>
      <c r="F15" s="32"/>
      <c r="G15" s="32"/>
    </row>
    <row r="16" spans="2:7" s="3" customFormat="1" ht="15" x14ac:dyDescent="0.25">
      <c r="B16" s="24" t="s">
        <v>29</v>
      </c>
      <c r="C16" s="33"/>
      <c r="D16" s="33"/>
      <c r="E16" s="34"/>
      <c r="F16" s="34"/>
      <c r="G16" s="34"/>
    </row>
    <row r="17" spans="2:7" s="3" customFormat="1" ht="15" x14ac:dyDescent="0.25">
      <c r="C17" s="34"/>
      <c r="D17" s="34"/>
      <c r="E17" s="34"/>
      <c r="F17" s="34"/>
      <c r="G17" s="34"/>
    </row>
    <row r="18" spans="2:7" s="3" customFormat="1" ht="15" x14ac:dyDescent="0.25">
      <c r="C18" s="25" t="s">
        <v>15</v>
      </c>
      <c r="D18" s="26" t="s">
        <v>16</v>
      </c>
      <c r="E18" s="26" t="s">
        <v>17</v>
      </c>
      <c r="F18" s="27" t="s">
        <v>45</v>
      </c>
      <c r="G18" s="28" t="s">
        <v>43</v>
      </c>
    </row>
    <row r="19" spans="2:7" ht="15" x14ac:dyDescent="0.25">
      <c r="C19" s="29" t="s">
        <v>30</v>
      </c>
      <c r="D19" s="12" t="s">
        <v>19</v>
      </c>
      <c r="E19" s="29" t="s">
        <v>31</v>
      </c>
      <c r="F19" s="30">
        <v>135.9</v>
      </c>
      <c r="G19" s="31">
        <f>(F19-(40+13))/1.105</f>
        <v>75.022624434389144</v>
      </c>
    </row>
    <row r="20" spans="2:7" ht="15" x14ac:dyDescent="0.25">
      <c r="C20" s="29" t="s">
        <v>32</v>
      </c>
      <c r="D20" s="12" t="s">
        <v>22</v>
      </c>
      <c r="E20" s="29" t="s">
        <v>33</v>
      </c>
      <c r="F20" s="30">
        <v>368.7</v>
      </c>
      <c r="G20" s="31">
        <f>(F20-(45.25+13))/1.035</f>
        <v>299.95169082125602</v>
      </c>
    </row>
    <row r="21" spans="2:7" ht="15" x14ac:dyDescent="0.25">
      <c r="C21" s="29" t="s">
        <v>34</v>
      </c>
      <c r="D21" s="12" t="s">
        <v>24</v>
      </c>
      <c r="E21" s="29" t="s">
        <v>35</v>
      </c>
      <c r="F21" s="30">
        <v>51311.3</v>
      </c>
      <c r="G21" s="31">
        <f>(F21-(48.25+13))/1.025</f>
        <v>50000.048780487814</v>
      </c>
    </row>
    <row r="22" spans="2:7" ht="15" x14ac:dyDescent="0.25">
      <c r="C22" s="29" t="s">
        <v>36</v>
      </c>
      <c r="D22" s="12" t="s">
        <v>27</v>
      </c>
      <c r="E22" s="29" t="s">
        <v>37</v>
      </c>
      <c r="F22" s="30">
        <v>51313.1</v>
      </c>
      <c r="G22" s="31">
        <f>F22-(1300+13)</f>
        <v>50000.1</v>
      </c>
    </row>
    <row r="25" spans="2:7" x14ac:dyDescent="0.2">
      <c r="B25" s="20" t="s">
        <v>44</v>
      </c>
      <c r="C25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61F5A385B8414E97156F50EC01D42C" ma:contentTypeVersion="17" ma:contentTypeDescription="Create a new document." ma:contentTypeScope="" ma:versionID="44e11b029e1c3591d4d2f10d9d56f40c">
  <xsd:schema xmlns:xsd="http://www.w3.org/2001/XMLSchema" xmlns:xs="http://www.w3.org/2001/XMLSchema" xmlns:p="http://schemas.microsoft.com/office/2006/metadata/properties" xmlns:ns2="2b830876-d14f-44ae-a2a6-93952be38cb7" xmlns:ns3="e7dc192d-98c7-428a-9c94-5a15b08da98d" targetNamespace="http://schemas.microsoft.com/office/2006/metadata/properties" ma:root="true" ma:fieldsID="17a24ef963507c718055fb47144b167e" ns2:_="" ns3:_="">
    <xsd:import namespace="2b830876-d14f-44ae-a2a6-93952be38cb7"/>
    <xsd:import namespace="e7dc192d-98c7-428a-9c94-5a15b08da9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30876-d14f-44ae-a2a6-93952be38c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c192d-98c7-428a-9c94-5a15b08da9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b1fb100-1e4b-4672-be3c-24d6bd8adc6a}" ma:internalName="TaxCatchAll" ma:showField="CatchAllData" ma:web="e7dc192d-98c7-428a-9c94-5a15b08da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830876-d14f-44ae-a2a6-93952be38cb7">
      <Terms xmlns="http://schemas.microsoft.com/office/infopath/2007/PartnerControls"/>
    </lcf76f155ced4ddcb4097134ff3c332f>
    <TaxCatchAll xmlns="e7dc192d-98c7-428a-9c94-5a15b08da98d" xsi:nil="true"/>
  </documentManagement>
</p:properties>
</file>

<file path=customXml/itemProps1.xml><?xml version="1.0" encoding="utf-8"?>
<ds:datastoreItem xmlns:ds="http://schemas.openxmlformats.org/officeDocument/2006/customXml" ds:itemID="{0DE1CBF2-AEA1-45AA-B37F-1797AEB114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30876-d14f-44ae-a2a6-93952be38cb7"/>
    <ds:schemaRef ds:uri="e7dc192d-98c7-428a-9c94-5a15b08da9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2D1E0-F39E-4859-8CA6-18E84ABEA5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7C06E0-48D6-4434-B671-BEE5B4924493}">
  <ds:schemaRefs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2b830876-d14f-44ae-a2a6-93952be38cb7"/>
    <ds:schemaRef ds:uri="e7dc192d-98c7-428a-9c94-5a15b08da98d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Finnland</vt:lpstr>
      <vt:lpstr>Svíþjóð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</dc:creator>
  <cp:keywords/>
  <dc:description/>
  <cp:lastModifiedBy>Valdís Beck - IMA</cp:lastModifiedBy>
  <cp:revision/>
  <dcterms:created xsi:type="dcterms:W3CDTF">2009-06-24T14:23:06Z</dcterms:created>
  <dcterms:modified xsi:type="dcterms:W3CDTF">2026-06-04T15:04:23Z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ContentTypeId">
    <vt:lpwstr>0x0101004C61F5A385B8414E97156F50EC01D42C</vt:lpwstr>
  </property>
  <property fmtid="{D5CDD505-2E9C-101B-9397-08002B2CF9AE}" pid="5" name="MediaServiceImageTags">
    <vt:lpwstr/>
  </property>
</Properties>
</file>